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G:\My Drive\A_TDocs\Organizations\SECEDHA\SurveyDocs\SurveyData\"/>
    </mc:Choice>
  </mc:AlternateContent>
  <bookViews>
    <workbookView xWindow="-120" yWindow="-120" windowWidth="20640" windowHeight="11160" tabRatio="657"/>
  </bookViews>
  <sheets>
    <sheet name="2021" sheetId="13" r:id="rId1"/>
  </sheets>
  <calcPr calcId="162913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7" i="13" l="1"/>
  <c r="K5" i="13"/>
  <c r="K19" i="13" l="1"/>
  <c r="K49" i="13"/>
  <c r="K47" i="13"/>
  <c r="K43" i="13"/>
  <c r="K41" i="13"/>
  <c r="K37" i="13"/>
  <c r="K15" i="13"/>
  <c r="K13" i="13"/>
  <c r="K9" i="13"/>
</calcChain>
</file>

<file path=xl/sharedStrings.xml><?xml version="1.0" encoding="utf-8"?>
<sst xmlns="http://schemas.openxmlformats.org/spreadsheetml/2006/main" count="179" uniqueCount="122">
  <si>
    <t>Research Expenditures / Faculty</t>
  </si>
  <si>
    <t>Total Members Participating in Survey</t>
  </si>
  <si>
    <t>Undergrad EE Enrollment</t>
  </si>
  <si>
    <t>Graduate Enrollment</t>
  </si>
  <si>
    <t>FE Exam Requirement</t>
  </si>
  <si>
    <t>Combined BS/MS</t>
  </si>
  <si>
    <t>Lab Fees</t>
  </si>
  <si>
    <t>% Lab Fees returned to Dept</t>
  </si>
  <si>
    <t>Grad TA's / faculty</t>
  </si>
  <si>
    <t>Grad RA's / faculty</t>
  </si>
  <si>
    <t>Undergrad CpE Enrollment</t>
  </si>
  <si>
    <t>% buyout returned to department</t>
  </si>
  <si>
    <t>Line Item Equipment Budget**</t>
  </si>
  <si>
    <t>Differential fee for engineering</t>
  </si>
  <si>
    <t xml:space="preserve">Unknown   </t>
  </si>
  <si>
    <t>% of research overhead returned (dept)</t>
  </si>
  <si>
    <t>None</t>
  </si>
  <si>
    <t>&gt;3</t>
  </si>
  <si>
    <t>1-9%</t>
  </si>
  <si>
    <t>10-19%</t>
  </si>
  <si>
    <t>20-29%</t>
  </si>
  <si>
    <t>&gt;30%</t>
  </si>
  <si>
    <t>Up</t>
  </si>
  <si>
    <t>Same</t>
  </si>
  <si>
    <t>Down</t>
  </si>
  <si>
    <t>&gt;131</t>
  </si>
  <si>
    <t>128-131</t>
  </si>
  <si>
    <t>124-127</t>
  </si>
  <si>
    <t>120-123</t>
  </si>
  <si>
    <t>&lt;120</t>
  </si>
  <si>
    <t>&gt;6</t>
  </si>
  <si>
    <t>&gt;2</t>
  </si>
  <si>
    <t>1.5-2</t>
  </si>
  <si>
    <t>1-1.5</t>
  </si>
  <si>
    <t>0-1</t>
  </si>
  <si>
    <t>Yes</t>
  </si>
  <si>
    <t>No</t>
  </si>
  <si>
    <t>no</t>
  </si>
  <si>
    <t>yes</t>
  </si>
  <si>
    <t>60-79%</t>
  </si>
  <si>
    <t>80-99%</t>
  </si>
  <si>
    <t>Encouraged (Not req'd)</t>
  </si>
  <si>
    <t>Must Pass</t>
  </si>
  <si>
    <t>Req'd</t>
  </si>
  <si>
    <t>Not Req'd</t>
  </si>
  <si>
    <t>&lt;$5k</t>
  </si>
  <si>
    <t>$5k-$8k</t>
  </si>
  <si>
    <t>&gt;$8k</t>
  </si>
  <si>
    <t>75-99%</t>
  </si>
  <si>
    <t>50-74%</t>
  </si>
  <si>
    <t>25-49%</t>
  </si>
  <si>
    <t>&lt;25%</t>
  </si>
  <si>
    <t>50-99%</t>
  </si>
  <si>
    <t>&lt;50%</t>
  </si>
  <si>
    <t>5</t>
  </si>
  <si>
    <t>$75k-79k</t>
  </si>
  <si>
    <t>2</t>
  </si>
  <si>
    <t>EE Credit Hours</t>
  </si>
  <si>
    <t>CpE Credit Hours</t>
  </si>
  <si>
    <t>Adjunct Salary / course (3 credit)</t>
  </si>
  <si>
    <t>0-&lt;2</t>
  </si>
  <si>
    <t>2-&lt;4</t>
  </si>
  <si>
    <t>4-&lt;6</t>
  </si>
  <si>
    <t>$70k-$74k</t>
  </si>
  <si>
    <t>$80k-$84k</t>
  </si>
  <si>
    <t>$85k-$89k</t>
  </si>
  <si>
    <t>$90k-$94k</t>
  </si>
  <si>
    <t xml:space="preserve">Starting Salary for PhD Granting Schools (9 mo) </t>
  </si>
  <si>
    <t xml:space="preserve">Starting Salary for nonPhD Granting Schools (9 mo) </t>
  </si>
  <si>
    <t>&lt;$1.2k</t>
  </si>
  <si>
    <t>$1.6k-$1.9k</t>
  </si>
  <si>
    <t>$2k-$2.3k</t>
  </si>
  <si>
    <t>$2.4k-$2.7k</t>
  </si>
  <si>
    <t>&lt;$100k</t>
  </si>
  <si>
    <t>$100-$149k</t>
  </si>
  <si>
    <t>$150-$199k</t>
  </si>
  <si>
    <t>$200k-$249k</t>
  </si>
  <si>
    <t>$250k-$300k</t>
  </si>
  <si>
    <t>&gt;$300k</t>
  </si>
  <si>
    <t xml:space="preserve">       (not uProc, not Matlab, etc)</t>
  </si>
  <si>
    <t># of required prog classes in EE</t>
  </si>
  <si>
    <t># of required statics classes in EE</t>
  </si>
  <si>
    <t># of required E&amp;M classes in EE</t>
  </si>
  <si>
    <t># of required Power classes in EE</t>
  </si>
  <si>
    <t># of required Controls classes in EE</t>
  </si>
  <si>
    <t># of required Communications classes in EE</t>
  </si>
  <si>
    <t>Have a required freshman design course?</t>
  </si>
  <si>
    <t>Y</t>
  </si>
  <si>
    <t>N</t>
  </si>
  <si>
    <t>Don't know</t>
  </si>
  <si>
    <t># of required uprocessor classes in EE</t>
  </si>
  <si>
    <t># of required thermo classes in EE</t>
  </si>
  <si>
    <t># of required analog electronics classes in EE</t>
  </si>
  <si>
    <t># of required device physics classes in EE</t>
  </si>
  <si>
    <t># of required dynamics classes in EE</t>
  </si>
  <si>
    <t># of required Signals classes in EE</t>
  </si>
  <si>
    <t># of required Chemistry classes in EE</t>
  </si>
  <si>
    <t># of required Linear Alg classes in EE</t>
  </si>
  <si>
    <t># of required Num Analysis classes in EE</t>
  </si>
  <si>
    <t># of required Stats/Prob classes in EE</t>
  </si>
  <si>
    <t>&gt;95-99</t>
  </si>
  <si>
    <t>&gt;99k</t>
  </si>
  <si>
    <t>&gt;$94k-99k</t>
  </si>
  <si>
    <t>Faculty Searches</t>
  </si>
  <si>
    <t>Undergrad ECE Enrollment</t>
  </si>
  <si>
    <t>Mean Monthly GTA Stipend (20 hrs/week)</t>
  </si>
  <si>
    <t>&gt;$2.7k</t>
  </si>
  <si>
    <t>$1.2k-1.6k</t>
  </si>
  <si>
    <t>Partial</t>
  </si>
  <si>
    <t>1%-60%</t>
  </si>
  <si>
    <t>No adjuncts</t>
  </si>
  <si>
    <t>GRA Tuition Charged to Contract</t>
  </si>
  <si>
    <t>ECE Credit Hours</t>
  </si>
  <si>
    <t>Average 9-month starting salary for  Non-TT</t>
  </si>
  <si>
    <t>&lt;70K</t>
  </si>
  <si>
    <t>Missed question</t>
  </si>
  <si>
    <t>SECEDHA ANNUAL MEMBERS SURVEY - 2021</t>
  </si>
  <si>
    <t>October 29, 2021, SECEDHA ANNUAL MEETING, Virtual Meeting hosted by South Alabama University</t>
  </si>
  <si>
    <t>Undergrad EE curriculum questions asked in 2021 (Supposed to be every other year, but asked EE in both 2020 and 2021)</t>
  </si>
  <si>
    <t>Should modify these questions and start doing CPE every other year??</t>
  </si>
  <si>
    <t>Grad RAs receive tuition waiver</t>
  </si>
  <si>
    <t>WEIGHTED MEANS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</si>
</sst>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164" formatCode="0.0"/>
  </numFmts>
  <fonts count="5" x14ac:knownFonts="1">
    <font>
      <sz val="10"/>
      <name val="Verdana"/>
    </font>
    <font>
      <sz val="10"/>
      <name val="Verdana"/>
      <family val="2"/>
    </font>
    <font>
      <sz val="14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7">
    <xf numFmtId="0" fontId="0" fillId="0" borderId="0" xfId="0"/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/>
    <xf numFmtId="9" fontId="0" fillId="2" borderId="1" xfId="0" applyNumberFormat="1" applyFill="1" applyBorder="1" applyAlignment="1">
      <alignment horizontal="left" vertical="center"/>
    </xf>
    <xf numFmtId="16" fontId="0" fillId="2" borderId="1" xfId="0" applyNumberForma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49" fontId="1" fillId="2" borderId="1" xfId="0" applyNumberFormat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1" fontId="0" fillId="0" borderId="1" xfId="0" applyNumberFormat="1" applyFill="1" applyBorder="1" applyAlignment="1">
      <alignment horizontal="left" vertical="center"/>
    </xf>
    <xf numFmtId="9" fontId="0" fillId="2" borderId="1" xfId="0" applyNumberFormat="1" applyFill="1" applyBorder="1" applyAlignment="1">
      <alignment horizontal="left" vertical="center" wrapText="1"/>
    </xf>
    <xf numFmtId="38" fontId="0" fillId="0" borderId="1" xfId="0" applyNumberForma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6" fontId="1" fillId="2" borderId="1" xfId="0" applyNumberFormat="1" applyFont="1" applyFill="1" applyBorder="1" applyAlignment="1">
      <alignment horizontal="left" vertical="center"/>
    </xf>
    <xf numFmtId="0" fontId="1" fillId="2" borderId="1" xfId="0" applyFont="1" applyFill="1" applyBorder="1"/>
    <xf numFmtId="0" fontId="1" fillId="0" borderId="0" xfId="0" applyFont="1"/>
    <xf numFmtId="0" fontId="1" fillId="2" borderId="3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0" fillId="0" borderId="0" xfId="0" applyFill="1" applyBorder="1"/>
    <xf numFmtId="0" fontId="1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2" fontId="0" fillId="0" borderId="0" xfId="0" applyNumberFormat="1"/>
    <xf numFmtId="164" fontId="0" fillId="0" borderId="0" xfId="0" applyNumberFormat="1"/>
    <xf numFmtId="9" fontId="0" fillId="0" borderId="0" xfId="0" applyNumberFormat="1"/>
    <xf numFmtId="0" fontId="2" fillId="3" borderId="0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tabSelected="1" zoomScaleNormal="100" workbookViewId="0">
      <selection activeCell="K2" sqref="K2"/>
    </sheetView>
  </sheetViews>
  <sheetFormatPr defaultColWidth="11" defaultRowHeight="12.75" x14ac:dyDescent="0.2"/>
  <cols>
    <col min="1" max="1" width="40.875" customWidth="1"/>
  </cols>
  <sheetData>
    <row r="1" spans="1:11" ht="18" x14ac:dyDescent="0.2">
      <c r="A1" s="34" t="s">
        <v>116</v>
      </c>
      <c r="B1" s="34"/>
      <c r="C1" s="34"/>
      <c r="D1" s="34"/>
      <c r="E1" s="34"/>
      <c r="F1" s="34"/>
      <c r="G1" s="34"/>
      <c r="H1" s="34"/>
      <c r="K1" t="s">
        <v>121</v>
      </c>
    </row>
    <row r="2" spans="1:11" x14ac:dyDescent="0.2">
      <c r="A2" s="36" t="s">
        <v>117</v>
      </c>
      <c r="B2" s="35"/>
      <c r="C2" s="35"/>
      <c r="D2" s="35"/>
      <c r="E2" s="35"/>
      <c r="F2" s="35"/>
      <c r="G2" s="35"/>
      <c r="H2" s="35"/>
    </row>
    <row r="3" spans="1:11" x14ac:dyDescent="0.2">
      <c r="A3" s="1" t="s">
        <v>1</v>
      </c>
      <c r="B3" s="11"/>
      <c r="C3" s="2"/>
      <c r="D3" s="2"/>
      <c r="E3" s="2"/>
      <c r="F3" s="2"/>
      <c r="G3" s="10"/>
      <c r="H3" s="10" t="s">
        <v>100</v>
      </c>
      <c r="J3" s="28"/>
    </row>
    <row r="4" spans="1:11" x14ac:dyDescent="0.2">
      <c r="A4" s="20" t="s">
        <v>67</v>
      </c>
      <c r="B4" s="2"/>
      <c r="C4" s="7" t="s">
        <v>63</v>
      </c>
      <c r="D4" s="2" t="s">
        <v>55</v>
      </c>
      <c r="E4" s="7" t="s">
        <v>64</v>
      </c>
      <c r="F4" s="7" t="s">
        <v>65</v>
      </c>
      <c r="G4" s="7" t="s">
        <v>66</v>
      </c>
      <c r="H4" s="7" t="s">
        <v>100</v>
      </c>
      <c r="I4" s="27" t="s">
        <v>101</v>
      </c>
      <c r="J4" s="29"/>
    </row>
    <row r="5" spans="1:11" x14ac:dyDescent="0.2">
      <c r="A5" s="1"/>
      <c r="B5" s="2"/>
      <c r="C5" s="11">
        <v>0</v>
      </c>
      <c r="D5" s="11">
        <v>1</v>
      </c>
      <c r="E5" s="11">
        <v>1</v>
      </c>
      <c r="F5" s="11">
        <v>2</v>
      </c>
      <c r="G5" s="11">
        <v>3</v>
      </c>
      <c r="H5" s="11">
        <v>3</v>
      </c>
      <c r="I5" s="26">
        <v>3</v>
      </c>
      <c r="J5" s="30"/>
      <c r="K5" s="32">
        <f>(C5*67+D5*72.5+E5*77.5+F5*82.5+G5*87.5+H5*92.5+I5*100)/(SUM(C5:I5))</f>
        <v>88.84615384615384</v>
      </c>
    </row>
    <row r="6" spans="1:11" x14ac:dyDescent="0.2">
      <c r="A6" s="20" t="s">
        <v>68</v>
      </c>
      <c r="B6" s="2"/>
      <c r="C6" s="7" t="s">
        <v>63</v>
      </c>
      <c r="D6" s="2" t="s">
        <v>55</v>
      </c>
      <c r="E6" s="7" t="s">
        <v>64</v>
      </c>
      <c r="F6" s="7" t="s">
        <v>65</v>
      </c>
      <c r="G6" s="7" t="s">
        <v>66</v>
      </c>
      <c r="H6" s="7" t="s">
        <v>102</v>
      </c>
      <c r="I6" s="27" t="s">
        <v>101</v>
      </c>
      <c r="J6" s="29"/>
      <c r="K6" s="32"/>
    </row>
    <row r="7" spans="1:11" x14ac:dyDescent="0.2">
      <c r="A7" s="1"/>
      <c r="B7" s="2"/>
      <c r="C7" s="11">
        <v>0</v>
      </c>
      <c r="D7" s="11">
        <v>1</v>
      </c>
      <c r="E7" s="11">
        <v>2</v>
      </c>
      <c r="F7" s="11">
        <v>0</v>
      </c>
      <c r="G7" s="11">
        <v>0</v>
      </c>
      <c r="H7" s="11">
        <v>0</v>
      </c>
      <c r="I7" s="26">
        <v>0</v>
      </c>
      <c r="J7" s="28"/>
      <c r="K7" s="32">
        <f>(C7*67+D7*72.5+E7*77.5+F7*82.5+G7*87.5+H7*92.5+I7*100)/(SUM(C7:I7))</f>
        <v>75.833333333333329</v>
      </c>
    </row>
    <row r="8" spans="1:11" x14ac:dyDescent="0.2">
      <c r="A8" s="1" t="s">
        <v>103</v>
      </c>
      <c r="B8" s="2" t="s">
        <v>16</v>
      </c>
      <c r="C8" s="2">
        <v>1</v>
      </c>
      <c r="D8" s="2">
        <v>2</v>
      </c>
      <c r="E8" s="2">
        <v>3</v>
      </c>
      <c r="F8" s="2" t="s">
        <v>17</v>
      </c>
      <c r="G8" s="10"/>
      <c r="H8" s="10"/>
      <c r="J8" s="28"/>
    </row>
    <row r="9" spans="1:11" x14ac:dyDescent="0.2">
      <c r="A9" s="1"/>
      <c r="B9" s="11">
        <v>3</v>
      </c>
      <c r="C9" s="11">
        <v>3</v>
      </c>
      <c r="D9" s="11">
        <v>2</v>
      </c>
      <c r="E9" s="11">
        <v>3</v>
      </c>
      <c r="F9" s="11">
        <v>4</v>
      </c>
      <c r="G9" s="10"/>
      <c r="H9" s="10"/>
      <c r="K9" s="32">
        <f>(B9*0+C9*1+D9*2+E9*3+F9*4)/(SUM(B9:F9))</f>
        <v>2.1333333333333333</v>
      </c>
    </row>
    <row r="10" spans="1:11" x14ac:dyDescent="0.2">
      <c r="A10" s="1" t="s">
        <v>15</v>
      </c>
      <c r="B10" s="2" t="s">
        <v>16</v>
      </c>
      <c r="C10" s="2" t="s">
        <v>18</v>
      </c>
      <c r="D10" s="2" t="s">
        <v>19</v>
      </c>
      <c r="E10" s="2" t="s">
        <v>20</v>
      </c>
      <c r="F10" s="2" t="s">
        <v>21</v>
      </c>
      <c r="G10" s="10" t="s">
        <v>89</v>
      </c>
      <c r="H10" s="10"/>
    </row>
    <row r="11" spans="1:11" x14ac:dyDescent="0.2">
      <c r="A11" s="1"/>
      <c r="B11" s="11">
        <v>2</v>
      </c>
      <c r="C11" s="11">
        <v>3</v>
      </c>
      <c r="D11" s="11">
        <v>3</v>
      </c>
      <c r="E11" s="11">
        <v>2</v>
      </c>
      <c r="F11" s="11">
        <v>2</v>
      </c>
      <c r="G11" s="11"/>
      <c r="H11" s="10"/>
    </row>
    <row r="12" spans="1:11" x14ac:dyDescent="0.2">
      <c r="A12" s="1" t="s">
        <v>2</v>
      </c>
      <c r="B12" s="2" t="s">
        <v>22</v>
      </c>
      <c r="C12" s="2" t="s">
        <v>23</v>
      </c>
      <c r="D12" s="2" t="s">
        <v>24</v>
      </c>
      <c r="E12" s="2"/>
      <c r="F12" s="2"/>
      <c r="G12" s="10"/>
      <c r="H12" s="10"/>
    </row>
    <row r="13" spans="1:11" x14ac:dyDescent="0.2">
      <c r="A13" s="1"/>
      <c r="B13" s="11">
        <v>2</v>
      </c>
      <c r="C13" s="11">
        <v>6</v>
      </c>
      <c r="D13" s="11">
        <v>7</v>
      </c>
      <c r="E13" s="2"/>
      <c r="F13" s="2"/>
      <c r="G13" s="10"/>
      <c r="H13" s="10"/>
      <c r="K13" s="31">
        <f>(B13-D13)/SUM(B13:D13)</f>
        <v>-0.33333333333333331</v>
      </c>
    </row>
    <row r="14" spans="1:11" x14ac:dyDescent="0.2">
      <c r="A14" s="1" t="s">
        <v>10</v>
      </c>
      <c r="B14" s="2" t="s">
        <v>22</v>
      </c>
      <c r="C14" s="2" t="s">
        <v>23</v>
      </c>
      <c r="D14" s="2" t="s">
        <v>24</v>
      </c>
      <c r="E14" s="2"/>
      <c r="F14" s="2"/>
      <c r="G14" s="10"/>
      <c r="H14" s="10"/>
      <c r="K14" s="31"/>
    </row>
    <row r="15" spans="1:11" x14ac:dyDescent="0.2">
      <c r="A15" s="1"/>
      <c r="B15" s="11">
        <v>3</v>
      </c>
      <c r="C15" s="11">
        <v>7</v>
      </c>
      <c r="D15" s="11">
        <v>4</v>
      </c>
      <c r="E15" s="2"/>
      <c r="F15" s="2"/>
      <c r="G15" s="10"/>
      <c r="H15" s="10"/>
      <c r="K15" s="31">
        <f>(B15-D15)/SUM(B15:D15)</f>
        <v>-7.1428571428571425E-2</v>
      </c>
    </row>
    <row r="16" spans="1:11" x14ac:dyDescent="0.2">
      <c r="A16" s="1" t="s">
        <v>104</v>
      </c>
      <c r="B16" s="2" t="s">
        <v>22</v>
      </c>
      <c r="C16" s="2" t="s">
        <v>23</v>
      </c>
      <c r="D16" s="2" t="s">
        <v>24</v>
      </c>
      <c r="E16" s="2"/>
      <c r="F16" s="2"/>
      <c r="G16" s="10"/>
      <c r="H16" s="10"/>
      <c r="K16" s="31"/>
    </row>
    <row r="17" spans="1:11" x14ac:dyDescent="0.2">
      <c r="A17" s="1"/>
      <c r="E17" s="2"/>
      <c r="F17" s="2"/>
      <c r="G17" s="10"/>
      <c r="H17" s="10"/>
      <c r="I17" t="s">
        <v>115</v>
      </c>
      <c r="K17" s="31"/>
    </row>
    <row r="18" spans="1:11" x14ac:dyDescent="0.2">
      <c r="A18" s="1" t="s">
        <v>3</v>
      </c>
      <c r="B18" s="2" t="s">
        <v>22</v>
      </c>
      <c r="C18" s="2" t="s">
        <v>23</v>
      </c>
      <c r="D18" s="2" t="s">
        <v>24</v>
      </c>
      <c r="E18" s="2"/>
      <c r="F18" s="2"/>
      <c r="G18" s="10"/>
      <c r="H18" s="10"/>
    </row>
    <row r="19" spans="1:11" x14ac:dyDescent="0.2">
      <c r="A19" s="1"/>
      <c r="B19" s="11">
        <v>4</v>
      </c>
      <c r="C19" s="11">
        <v>3</v>
      </c>
      <c r="D19" s="11">
        <v>8</v>
      </c>
      <c r="E19" s="2"/>
      <c r="F19" s="2"/>
      <c r="G19" s="10"/>
      <c r="H19" s="10"/>
      <c r="K19" s="31">
        <f>(B19-D19)/SUM(B19:D19)</f>
        <v>-0.26666666666666666</v>
      </c>
    </row>
    <row r="20" spans="1:11" x14ac:dyDescent="0.2">
      <c r="A20" s="1" t="s">
        <v>105</v>
      </c>
      <c r="B20" s="7" t="s">
        <v>69</v>
      </c>
      <c r="C20" s="21" t="s">
        <v>107</v>
      </c>
      <c r="D20" s="7" t="s">
        <v>70</v>
      </c>
      <c r="E20" s="7" t="s">
        <v>71</v>
      </c>
      <c r="F20" s="7" t="s">
        <v>72</v>
      </c>
      <c r="G20" s="7" t="s">
        <v>106</v>
      </c>
      <c r="H20" s="10" t="s">
        <v>89</v>
      </c>
    </row>
    <row r="21" spans="1:11" x14ac:dyDescent="0.2">
      <c r="A21" s="1"/>
      <c r="B21" s="11">
        <v>2</v>
      </c>
      <c r="C21" s="19">
        <v>4</v>
      </c>
      <c r="D21" s="11">
        <v>6</v>
      </c>
      <c r="E21" s="11">
        <v>2</v>
      </c>
      <c r="F21" s="11">
        <v>1</v>
      </c>
      <c r="G21" s="11">
        <v>0</v>
      </c>
      <c r="H21" s="11"/>
    </row>
    <row r="22" spans="1:11" x14ac:dyDescent="0.2">
      <c r="A22" s="1" t="s">
        <v>4</v>
      </c>
      <c r="B22" s="2" t="s">
        <v>44</v>
      </c>
      <c r="C22" s="2" t="s">
        <v>43</v>
      </c>
      <c r="D22" s="2" t="s">
        <v>42</v>
      </c>
      <c r="E22" s="2" t="s">
        <v>41</v>
      </c>
      <c r="F22" s="2"/>
      <c r="G22" s="10"/>
      <c r="H22" s="10"/>
    </row>
    <row r="23" spans="1:11" x14ac:dyDescent="0.2">
      <c r="A23" s="1"/>
      <c r="B23" s="11">
        <v>10</v>
      </c>
      <c r="C23" s="11">
        <v>1</v>
      </c>
      <c r="D23" s="11">
        <v>0</v>
      </c>
      <c r="E23" s="11">
        <v>4</v>
      </c>
      <c r="F23" s="2"/>
      <c r="G23" s="10"/>
      <c r="H23" s="10"/>
    </row>
    <row r="24" spans="1:11" x14ac:dyDescent="0.2">
      <c r="A24" s="1" t="s">
        <v>11</v>
      </c>
      <c r="B24" s="4">
        <v>1</v>
      </c>
      <c r="C24" s="2" t="s">
        <v>40</v>
      </c>
      <c r="D24" s="2" t="s">
        <v>39</v>
      </c>
      <c r="E24" s="2" t="s">
        <v>109</v>
      </c>
      <c r="F24" s="4">
        <v>0</v>
      </c>
      <c r="G24" s="10"/>
      <c r="H24" s="10"/>
    </row>
    <row r="25" spans="1:11" x14ac:dyDescent="0.2">
      <c r="A25" s="1"/>
      <c r="B25" s="17">
        <v>8</v>
      </c>
      <c r="C25" s="11">
        <v>0</v>
      </c>
      <c r="D25" s="11">
        <v>2</v>
      </c>
      <c r="E25" s="11">
        <v>3</v>
      </c>
      <c r="F25" s="11">
        <v>1</v>
      </c>
      <c r="G25" s="10"/>
      <c r="H25" s="10"/>
    </row>
    <row r="26" spans="1:11" x14ac:dyDescent="0.2">
      <c r="A26" s="1" t="s">
        <v>5</v>
      </c>
      <c r="B26" s="2" t="s">
        <v>38</v>
      </c>
      <c r="C26" s="2" t="s">
        <v>37</v>
      </c>
      <c r="D26" s="2"/>
      <c r="E26" s="2"/>
      <c r="F26" s="2"/>
      <c r="G26" s="10"/>
      <c r="H26" s="10"/>
    </row>
    <row r="27" spans="1:11" x14ac:dyDescent="0.2">
      <c r="A27" s="1"/>
      <c r="B27" s="11">
        <v>13</v>
      </c>
      <c r="C27" s="11">
        <v>2</v>
      </c>
      <c r="D27" s="2"/>
      <c r="E27" s="2"/>
      <c r="F27" s="2"/>
      <c r="G27" s="10"/>
      <c r="H27" s="10"/>
    </row>
    <row r="28" spans="1:11" x14ac:dyDescent="0.2">
      <c r="A28" s="1" t="s">
        <v>59</v>
      </c>
      <c r="B28" s="2" t="s">
        <v>45</v>
      </c>
      <c r="C28" s="2" t="s">
        <v>46</v>
      </c>
      <c r="D28" s="2" t="s">
        <v>47</v>
      </c>
      <c r="E28" s="2" t="s">
        <v>110</v>
      </c>
      <c r="F28" s="2"/>
      <c r="G28" s="10"/>
      <c r="H28" s="10"/>
    </row>
    <row r="29" spans="1:11" x14ac:dyDescent="0.2">
      <c r="A29" s="1"/>
      <c r="B29" s="11">
        <v>5</v>
      </c>
      <c r="C29" s="11">
        <v>6</v>
      </c>
      <c r="D29" s="11">
        <v>5</v>
      </c>
      <c r="E29" s="2">
        <v>0</v>
      </c>
      <c r="F29" s="2"/>
      <c r="G29" s="10"/>
      <c r="H29" s="10"/>
    </row>
    <row r="30" spans="1:11" x14ac:dyDescent="0.2">
      <c r="A30" s="1" t="s">
        <v>12</v>
      </c>
      <c r="B30" s="2" t="s">
        <v>35</v>
      </c>
      <c r="C30" s="2" t="s">
        <v>36</v>
      </c>
      <c r="D30" s="2"/>
      <c r="E30" s="2"/>
      <c r="F30" s="2"/>
      <c r="G30" s="10"/>
      <c r="H30" s="10"/>
    </row>
    <row r="31" spans="1:11" x14ac:dyDescent="0.2">
      <c r="A31" s="1"/>
      <c r="B31" s="11">
        <v>6</v>
      </c>
      <c r="C31" s="11">
        <v>9</v>
      </c>
      <c r="D31" s="2"/>
      <c r="E31" s="2"/>
      <c r="F31" s="2"/>
      <c r="G31" s="10"/>
      <c r="H31" s="10"/>
    </row>
    <row r="32" spans="1:11" x14ac:dyDescent="0.2">
      <c r="A32" s="1" t="s">
        <v>6</v>
      </c>
      <c r="B32" s="2" t="s">
        <v>35</v>
      </c>
      <c r="C32" s="2" t="s">
        <v>36</v>
      </c>
      <c r="D32" s="2"/>
      <c r="E32" s="2"/>
      <c r="F32" s="2"/>
      <c r="G32" s="10"/>
      <c r="H32" s="10"/>
    </row>
    <row r="33" spans="1:11" x14ac:dyDescent="0.2">
      <c r="A33" s="1"/>
      <c r="B33" s="11">
        <v>11</v>
      </c>
      <c r="C33" s="11">
        <v>4</v>
      </c>
      <c r="D33" s="2"/>
      <c r="E33" s="2"/>
      <c r="F33" s="2"/>
      <c r="G33" s="10"/>
      <c r="H33" s="10"/>
    </row>
    <row r="34" spans="1:11" x14ac:dyDescent="0.2">
      <c r="A34" s="1" t="s">
        <v>7</v>
      </c>
      <c r="B34" s="4">
        <v>1</v>
      </c>
      <c r="C34" s="2" t="s">
        <v>48</v>
      </c>
      <c r="D34" s="2" t="s">
        <v>49</v>
      </c>
      <c r="E34" s="2" t="s">
        <v>50</v>
      </c>
      <c r="F34" s="5" t="s">
        <v>51</v>
      </c>
      <c r="G34" s="4">
        <v>0</v>
      </c>
      <c r="H34" s="2" t="s">
        <v>14</v>
      </c>
    </row>
    <row r="35" spans="1:11" x14ac:dyDescent="0.2">
      <c r="A35" s="1"/>
      <c r="B35" s="17">
        <v>6</v>
      </c>
      <c r="C35" s="11">
        <v>1</v>
      </c>
      <c r="D35" s="11">
        <v>1</v>
      </c>
      <c r="E35" s="11">
        <v>0</v>
      </c>
      <c r="F35" s="17">
        <v>0</v>
      </c>
      <c r="G35" s="17">
        <v>2</v>
      </c>
      <c r="H35" s="11">
        <v>4</v>
      </c>
    </row>
    <row r="36" spans="1:11" x14ac:dyDescent="0.2">
      <c r="A36" s="1" t="s">
        <v>13</v>
      </c>
      <c r="B36" s="4" t="s">
        <v>35</v>
      </c>
      <c r="C36" s="2" t="s">
        <v>36</v>
      </c>
      <c r="D36" s="2"/>
      <c r="E36" s="2"/>
      <c r="F36" s="5"/>
      <c r="G36" s="2"/>
      <c r="H36" s="2"/>
    </row>
    <row r="37" spans="1:11" x14ac:dyDescent="0.2">
      <c r="A37" s="1"/>
      <c r="B37" s="17">
        <v>8</v>
      </c>
      <c r="C37" s="11">
        <v>7</v>
      </c>
      <c r="D37" s="2"/>
      <c r="E37" s="2"/>
      <c r="F37" s="5"/>
      <c r="G37" s="2"/>
      <c r="H37" s="2"/>
      <c r="K37" s="33">
        <f>B37/SUM(B37:C37)</f>
        <v>0.53333333333333333</v>
      </c>
    </row>
    <row r="38" spans="1:11" x14ac:dyDescent="0.2">
      <c r="A38" s="7" t="s">
        <v>111</v>
      </c>
      <c r="B38" s="18">
        <v>1</v>
      </c>
      <c r="C38" s="6" t="s">
        <v>52</v>
      </c>
      <c r="D38" s="6" t="s">
        <v>53</v>
      </c>
      <c r="E38" s="6"/>
      <c r="F38" s="6"/>
      <c r="G38" s="10"/>
      <c r="H38" s="10"/>
    </row>
    <row r="39" spans="1:11" x14ac:dyDescent="0.2">
      <c r="A39" s="2"/>
      <c r="B39" s="12">
        <v>8</v>
      </c>
      <c r="C39" s="12">
        <v>1</v>
      </c>
      <c r="D39" s="12">
        <v>5</v>
      </c>
      <c r="E39" s="6"/>
      <c r="F39" s="6"/>
      <c r="G39" s="10"/>
      <c r="H39" s="10"/>
    </row>
    <row r="40" spans="1:11" x14ac:dyDescent="0.2">
      <c r="A40" s="1" t="s">
        <v>8</v>
      </c>
      <c r="B40" s="7">
        <v>0</v>
      </c>
      <c r="C40" s="7" t="s">
        <v>34</v>
      </c>
      <c r="D40" s="7" t="s">
        <v>33</v>
      </c>
      <c r="E40" s="2" t="s">
        <v>32</v>
      </c>
      <c r="F40" s="2" t="s">
        <v>31</v>
      </c>
      <c r="G40" s="10"/>
      <c r="H40" s="10"/>
    </row>
    <row r="41" spans="1:11" x14ac:dyDescent="0.2">
      <c r="A41" s="1"/>
      <c r="B41" s="13">
        <v>8</v>
      </c>
      <c r="C41" s="13">
        <v>4</v>
      </c>
      <c r="D41" s="13">
        <v>2</v>
      </c>
      <c r="E41" s="11">
        <v>1</v>
      </c>
      <c r="F41" s="11">
        <v>1</v>
      </c>
      <c r="G41" s="10"/>
      <c r="H41" s="10"/>
      <c r="K41" s="31">
        <f>(C41*0.5+D41*1.25+E41*1.75+F41*2.5)/SUM(B41:F41)</f>
        <v>0.546875</v>
      </c>
    </row>
    <row r="42" spans="1:11" x14ac:dyDescent="0.2">
      <c r="A42" s="1" t="s">
        <v>9</v>
      </c>
      <c r="B42" s="7" t="s">
        <v>60</v>
      </c>
      <c r="C42" s="8" t="s">
        <v>61</v>
      </c>
      <c r="D42" s="8" t="s">
        <v>62</v>
      </c>
      <c r="E42" s="2" t="s">
        <v>30</v>
      </c>
      <c r="F42" s="2"/>
      <c r="G42" s="10"/>
      <c r="H42" s="10"/>
    </row>
    <row r="43" spans="1:11" x14ac:dyDescent="0.2">
      <c r="A43" s="1"/>
      <c r="B43" s="13">
        <v>8</v>
      </c>
      <c r="C43" s="14" t="s">
        <v>54</v>
      </c>
      <c r="D43" s="14" t="s">
        <v>56</v>
      </c>
      <c r="E43" s="11">
        <v>0</v>
      </c>
      <c r="F43" s="2"/>
      <c r="G43" s="10"/>
      <c r="H43" s="10"/>
      <c r="K43" s="31">
        <f>(B43*1+C43*3+D43*5+E43*6)/SUM(B43:F43)</f>
        <v>4.125</v>
      </c>
    </row>
    <row r="44" spans="1:11" x14ac:dyDescent="0.2">
      <c r="A44" s="1" t="s">
        <v>0</v>
      </c>
      <c r="B44" s="9" t="s">
        <v>73</v>
      </c>
      <c r="C44" s="9" t="s">
        <v>74</v>
      </c>
      <c r="D44" s="9" t="s">
        <v>75</v>
      </c>
      <c r="E44" s="9" t="s">
        <v>76</v>
      </c>
      <c r="F44" s="9" t="s">
        <v>77</v>
      </c>
      <c r="G44" s="9" t="s">
        <v>78</v>
      </c>
      <c r="H44" s="10"/>
    </row>
    <row r="45" spans="1:11" x14ac:dyDescent="0.2">
      <c r="A45" s="1"/>
      <c r="B45" s="15">
        <v>6</v>
      </c>
      <c r="C45" s="15">
        <v>4</v>
      </c>
      <c r="D45" s="15">
        <v>1</v>
      </c>
      <c r="E45" s="15">
        <v>1</v>
      </c>
      <c r="F45" s="15">
        <v>1</v>
      </c>
      <c r="G45" s="15">
        <v>2</v>
      </c>
      <c r="H45" s="10"/>
    </row>
    <row r="46" spans="1:11" x14ac:dyDescent="0.2">
      <c r="A46" s="1" t="s">
        <v>57</v>
      </c>
      <c r="B46" s="10" t="s">
        <v>29</v>
      </c>
      <c r="C46" s="10" t="s">
        <v>28</v>
      </c>
      <c r="D46" s="9" t="s">
        <v>27</v>
      </c>
      <c r="E46" s="9" t="s">
        <v>26</v>
      </c>
      <c r="F46" s="9" t="s">
        <v>25</v>
      </c>
      <c r="G46" s="10"/>
      <c r="H46" s="10"/>
    </row>
    <row r="47" spans="1:11" x14ac:dyDescent="0.2">
      <c r="A47" s="3"/>
      <c r="B47" s="16">
        <v>0</v>
      </c>
      <c r="C47" s="16">
        <v>3</v>
      </c>
      <c r="D47" s="16">
        <v>6</v>
      </c>
      <c r="E47" s="16">
        <v>6</v>
      </c>
      <c r="F47" s="16">
        <v>0</v>
      </c>
      <c r="G47" s="10"/>
      <c r="H47" s="10"/>
      <c r="K47" s="32">
        <f>(120*B47+121.5*C47+125.5*D47+129.5*E47+F47*132)/SUM(B47:F47)</f>
        <v>126.3</v>
      </c>
    </row>
    <row r="48" spans="1:11" x14ac:dyDescent="0.2">
      <c r="A48" s="1" t="s">
        <v>58</v>
      </c>
      <c r="B48" s="10" t="s">
        <v>29</v>
      </c>
      <c r="C48" s="10" t="s">
        <v>28</v>
      </c>
      <c r="D48" s="9" t="s">
        <v>27</v>
      </c>
      <c r="E48" s="9" t="s">
        <v>26</v>
      </c>
      <c r="F48" s="9" t="s">
        <v>25</v>
      </c>
      <c r="G48" s="10"/>
      <c r="H48" s="10"/>
    </row>
    <row r="49" spans="1:11" x14ac:dyDescent="0.2">
      <c r="A49" s="1"/>
      <c r="B49" s="16">
        <v>1</v>
      </c>
      <c r="C49" s="16">
        <v>2</v>
      </c>
      <c r="D49" s="16">
        <v>5</v>
      </c>
      <c r="E49" s="16">
        <v>5</v>
      </c>
      <c r="F49" s="16">
        <v>0</v>
      </c>
      <c r="G49" s="10"/>
      <c r="H49" s="10"/>
      <c r="K49" s="32">
        <f>(120*B49+121.5*C49+125.5*D49+129.5*E49+F49*132)/SUM(B49:F49)</f>
        <v>126</v>
      </c>
    </row>
    <row r="50" spans="1:11" x14ac:dyDescent="0.2">
      <c r="A50" s="1" t="s">
        <v>112</v>
      </c>
      <c r="B50" s="10" t="s">
        <v>29</v>
      </c>
      <c r="C50" s="10" t="s">
        <v>28</v>
      </c>
      <c r="D50" s="9" t="s">
        <v>27</v>
      </c>
      <c r="E50" s="9" t="s">
        <v>26</v>
      </c>
      <c r="F50" s="9" t="s">
        <v>25</v>
      </c>
      <c r="G50" s="10"/>
      <c r="H50" s="10"/>
    </row>
    <row r="51" spans="1:11" x14ac:dyDescent="0.2">
      <c r="A51" s="3"/>
      <c r="B51">
        <v>0</v>
      </c>
      <c r="C51">
        <v>0</v>
      </c>
      <c r="D51">
        <v>2</v>
      </c>
      <c r="F51">
        <v>0</v>
      </c>
      <c r="G51" s="10"/>
      <c r="H51" s="10"/>
    </row>
    <row r="52" spans="1:11" x14ac:dyDescent="0.2">
      <c r="A52" s="20" t="s">
        <v>113</v>
      </c>
      <c r="B52" s="2" t="s">
        <v>114</v>
      </c>
      <c r="C52" s="7" t="s">
        <v>63</v>
      </c>
      <c r="D52" s="2" t="s">
        <v>55</v>
      </c>
      <c r="E52" s="7" t="s">
        <v>64</v>
      </c>
      <c r="F52" s="7" t="s">
        <v>65</v>
      </c>
      <c r="G52" s="7" t="s">
        <v>66</v>
      </c>
      <c r="H52" s="7" t="s">
        <v>100</v>
      </c>
    </row>
    <row r="53" spans="1:11" x14ac:dyDescent="0.2">
      <c r="A53" s="1"/>
      <c r="B53" s="2">
        <v>1</v>
      </c>
      <c r="C53" s="11">
        <v>8</v>
      </c>
      <c r="D53" s="11">
        <v>3</v>
      </c>
      <c r="E53" s="11">
        <v>1</v>
      </c>
      <c r="F53" s="11">
        <v>1</v>
      </c>
      <c r="G53" s="11">
        <v>0</v>
      </c>
      <c r="H53" s="11">
        <v>1</v>
      </c>
    </row>
    <row r="54" spans="1:11" x14ac:dyDescent="0.2">
      <c r="A54" s="24" t="s">
        <v>120</v>
      </c>
      <c r="B54" s="24" t="s">
        <v>35</v>
      </c>
      <c r="C54" s="24" t="s">
        <v>108</v>
      </c>
      <c r="D54" s="24" t="s">
        <v>36</v>
      </c>
    </row>
    <row r="55" spans="1:11" x14ac:dyDescent="0.2">
      <c r="A55" s="25"/>
      <c r="B55" s="26">
        <v>10</v>
      </c>
      <c r="C55" s="26">
        <v>3</v>
      </c>
      <c r="D55" s="26">
        <v>2</v>
      </c>
    </row>
    <row r="57" spans="1:11" x14ac:dyDescent="0.2">
      <c r="A57" s="23" t="s">
        <v>118</v>
      </c>
    </row>
    <row r="58" spans="1:11" x14ac:dyDescent="0.2">
      <c r="A58" t="s">
        <v>119</v>
      </c>
    </row>
    <row r="59" spans="1:11" x14ac:dyDescent="0.2">
      <c r="A59" s="20" t="s">
        <v>82</v>
      </c>
      <c r="B59" s="10">
        <v>0</v>
      </c>
      <c r="C59" s="10">
        <v>1</v>
      </c>
      <c r="D59" s="9">
        <v>2</v>
      </c>
      <c r="E59" s="9" t="s">
        <v>31</v>
      </c>
    </row>
    <row r="60" spans="1:11" x14ac:dyDescent="0.2">
      <c r="A60" s="3"/>
      <c r="B60" s="16">
        <v>2</v>
      </c>
      <c r="C60" s="16">
        <v>10</v>
      </c>
      <c r="D60" s="16">
        <v>3</v>
      </c>
      <c r="E60" s="16">
        <v>0</v>
      </c>
    </row>
    <row r="61" spans="1:11" x14ac:dyDescent="0.2">
      <c r="A61" s="20" t="s">
        <v>83</v>
      </c>
      <c r="B61" s="10">
        <v>0</v>
      </c>
      <c r="C61" s="10">
        <v>1</v>
      </c>
      <c r="D61" s="9">
        <v>2</v>
      </c>
      <c r="E61" s="9" t="s">
        <v>31</v>
      </c>
    </row>
    <row r="62" spans="1:11" x14ac:dyDescent="0.2">
      <c r="A62" s="3"/>
      <c r="B62" s="16">
        <v>4</v>
      </c>
      <c r="C62" s="16">
        <v>9</v>
      </c>
      <c r="D62" s="16">
        <v>1</v>
      </c>
      <c r="E62" s="16">
        <v>0</v>
      </c>
    </row>
    <row r="63" spans="1:11" x14ac:dyDescent="0.2">
      <c r="A63" s="20" t="s">
        <v>84</v>
      </c>
      <c r="B63" s="10">
        <v>0</v>
      </c>
      <c r="C63" s="10">
        <v>1</v>
      </c>
      <c r="D63" s="9">
        <v>2</v>
      </c>
      <c r="E63" s="9" t="s">
        <v>31</v>
      </c>
    </row>
    <row r="64" spans="1:11" x14ac:dyDescent="0.2">
      <c r="A64" s="3"/>
      <c r="B64" s="16">
        <v>5</v>
      </c>
      <c r="C64" s="16">
        <v>9</v>
      </c>
      <c r="D64" s="16">
        <v>0</v>
      </c>
      <c r="E64" s="16">
        <v>0</v>
      </c>
    </row>
    <row r="65" spans="1:5" x14ac:dyDescent="0.2">
      <c r="A65" s="20" t="s">
        <v>85</v>
      </c>
      <c r="B65" s="10">
        <v>0</v>
      </c>
      <c r="C65" s="10">
        <v>1</v>
      </c>
      <c r="D65" s="9">
        <v>2</v>
      </c>
      <c r="E65" s="9" t="s">
        <v>31</v>
      </c>
    </row>
    <row r="66" spans="1:5" x14ac:dyDescent="0.2">
      <c r="A66" s="3"/>
      <c r="B66" s="16">
        <v>6</v>
      </c>
      <c r="C66" s="16">
        <v>7</v>
      </c>
      <c r="D66" s="16">
        <v>0</v>
      </c>
      <c r="E66" s="16">
        <v>0</v>
      </c>
    </row>
    <row r="67" spans="1:5" x14ac:dyDescent="0.2">
      <c r="A67" s="20" t="s">
        <v>92</v>
      </c>
      <c r="B67" s="10">
        <v>0</v>
      </c>
      <c r="C67" s="10">
        <v>1</v>
      </c>
      <c r="D67" s="9">
        <v>2</v>
      </c>
      <c r="E67" s="9" t="s">
        <v>31</v>
      </c>
    </row>
    <row r="68" spans="1:5" x14ac:dyDescent="0.2">
      <c r="A68" s="3"/>
      <c r="B68" s="16">
        <v>0</v>
      </c>
      <c r="C68" s="16">
        <v>11</v>
      </c>
      <c r="D68" s="16">
        <v>4</v>
      </c>
      <c r="E68" s="16">
        <v>0</v>
      </c>
    </row>
    <row r="69" spans="1:5" x14ac:dyDescent="0.2">
      <c r="A69" s="20" t="s">
        <v>93</v>
      </c>
      <c r="B69" s="10">
        <v>0</v>
      </c>
      <c r="C69" s="10">
        <v>1</v>
      </c>
      <c r="D69" s="9">
        <v>2</v>
      </c>
      <c r="E69" s="9" t="s">
        <v>31</v>
      </c>
    </row>
    <row r="70" spans="1:5" x14ac:dyDescent="0.2">
      <c r="A70" s="3"/>
      <c r="B70" s="16">
        <v>8</v>
      </c>
      <c r="C70" s="16">
        <v>7</v>
      </c>
      <c r="D70" s="16">
        <v>0</v>
      </c>
      <c r="E70" s="16">
        <v>0</v>
      </c>
    </row>
    <row r="71" spans="1:5" x14ac:dyDescent="0.2">
      <c r="A71" s="20" t="s">
        <v>90</v>
      </c>
      <c r="B71" s="10">
        <v>0</v>
      </c>
      <c r="C71" s="10">
        <v>1</v>
      </c>
      <c r="D71" s="9">
        <v>2</v>
      </c>
      <c r="E71" s="9" t="s">
        <v>31</v>
      </c>
    </row>
    <row r="72" spans="1:5" x14ac:dyDescent="0.2">
      <c r="A72" s="3"/>
      <c r="B72" s="16">
        <v>2</v>
      </c>
      <c r="C72" s="16">
        <v>11</v>
      </c>
      <c r="D72" s="16">
        <v>0</v>
      </c>
      <c r="E72" s="16">
        <v>0</v>
      </c>
    </row>
    <row r="73" spans="1:5" x14ac:dyDescent="0.2">
      <c r="A73" s="20" t="s">
        <v>80</v>
      </c>
      <c r="B73" s="10">
        <v>0</v>
      </c>
      <c r="C73" s="10">
        <v>1</v>
      </c>
      <c r="D73" s="9">
        <v>2</v>
      </c>
      <c r="E73" s="9" t="s">
        <v>31</v>
      </c>
    </row>
    <row r="74" spans="1:5" x14ac:dyDescent="0.2">
      <c r="A74" s="22" t="s">
        <v>79</v>
      </c>
      <c r="B74" s="16">
        <v>0</v>
      </c>
      <c r="C74" s="16">
        <v>10</v>
      </c>
      <c r="D74" s="16">
        <v>5</v>
      </c>
      <c r="E74" s="16">
        <v>0</v>
      </c>
    </row>
    <row r="75" spans="1:5" x14ac:dyDescent="0.2">
      <c r="A75" s="20" t="s">
        <v>86</v>
      </c>
      <c r="B75" s="9" t="s">
        <v>87</v>
      </c>
      <c r="C75" s="9" t="s">
        <v>88</v>
      </c>
      <c r="D75" s="9" t="s">
        <v>89</v>
      </c>
      <c r="E75" s="9"/>
    </row>
    <row r="76" spans="1:5" x14ac:dyDescent="0.2">
      <c r="A76" s="3"/>
      <c r="B76" s="16">
        <v>8</v>
      </c>
      <c r="C76" s="16">
        <v>7</v>
      </c>
      <c r="D76" s="16"/>
      <c r="E76" s="9"/>
    </row>
    <row r="77" spans="1:5" x14ac:dyDescent="0.2">
      <c r="A77" s="20" t="s">
        <v>81</v>
      </c>
      <c r="B77" s="10">
        <v>0</v>
      </c>
      <c r="C77" s="10">
        <v>1</v>
      </c>
      <c r="D77" s="9">
        <v>2</v>
      </c>
      <c r="E77" s="9" t="s">
        <v>31</v>
      </c>
    </row>
    <row r="78" spans="1:5" x14ac:dyDescent="0.2">
      <c r="A78" s="3"/>
      <c r="B78" s="16">
        <v>11</v>
      </c>
      <c r="C78" s="16">
        <v>2</v>
      </c>
      <c r="D78" s="16">
        <v>0</v>
      </c>
      <c r="E78" s="16">
        <v>0</v>
      </c>
    </row>
    <row r="79" spans="1:5" x14ac:dyDescent="0.2">
      <c r="A79" s="20" t="s">
        <v>94</v>
      </c>
      <c r="B79" s="10">
        <v>0</v>
      </c>
      <c r="C79" s="10">
        <v>1</v>
      </c>
      <c r="D79" s="9">
        <v>2</v>
      </c>
      <c r="E79" s="9" t="s">
        <v>31</v>
      </c>
    </row>
    <row r="80" spans="1:5" x14ac:dyDescent="0.2">
      <c r="A80" s="3"/>
      <c r="B80" s="16">
        <v>12</v>
      </c>
      <c r="C80" s="16">
        <v>0</v>
      </c>
      <c r="D80" s="16">
        <v>0</v>
      </c>
      <c r="E80" s="16">
        <v>0</v>
      </c>
    </row>
    <row r="81" spans="1:5" x14ac:dyDescent="0.2">
      <c r="A81" s="20" t="s">
        <v>91</v>
      </c>
      <c r="B81" s="10">
        <v>0</v>
      </c>
      <c r="C81" s="10">
        <v>1</v>
      </c>
      <c r="D81" s="9">
        <v>2</v>
      </c>
      <c r="E81" s="9" t="s">
        <v>31</v>
      </c>
    </row>
    <row r="82" spans="1:5" x14ac:dyDescent="0.2">
      <c r="A82" s="3"/>
      <c r="B82" s="16">
        <v>10</v>
      </c>
      <c r="C82" s="16">
        <v>2</v>
      </c>
      <c r="D82" s="16">
        <v>0</v>
      </c>
      <c r="E82" s="16">
        <v>0</v>
      </c>
    </row>
    <row r="83" spans="1:5" x14ac:dyDescent="0.2">
      <c r="A83" s="20" t="s">
        <v>95</v>
      </c>
      <c r="B83" s="10">
        <v>0</v>
      </c>
      <c r="C83" s="10">
        <v>1</v>
      </c>
      <c r="D83" s="9">
        <v>2</v>
      </c>
      <c r="E83" s="9" t="s">
        <v>31</v>
      </c>
    </row>
    <row r="84" spans="1:5" x14ac:dyDescent="0.2">
      <c r="A84" s="3"/>
      <c r="B84" s="16">
        <v>0</v>
      </c>
      <c r="C84" s="16">
        <v>12</v>
      </c>
      <c r="D84" s="16">
        <v>2</v>
      </c>
      <c r="E84" s="16">
        <v>0</v>
      </c>
    </row>
    <row r="85" spans="1:5" x14ac:dyDescent="0.2">
      <c r="A85" s="20" t="s">
        <v>96</v>
      </c>
      <c r="B85" s="10">
        <v>0</v>
      </c>
      <c r="C85" s="10">
        <v>1</v>
      </c>
      <c r="D85" s="9">
        <v>2</v>
      </c>
      <c r="E85" s="9" t="s">
        <v>31</v>
      </c>
    </row>
    <row r="86" spans="1:5" x14ac:dyDescent="0.2">
      <c r="A86" s="3"/>
      <c r="B86" s="16">
        <v>2</v>
      </c>
      <c r="C86" s="16">
        <v>11</v>
      </c>
      <c r="D86" s="16">
        <v>2</v>
      </c>
      <c r="E86" s="16">
        <v>0</v>
      </c>
    </row>
    <row r="87" spans="1:5" x14ac:dyDescent="0.2">
      <c r="A87" s="20" t="s">
        <v>97</v>
      </c>
      <c r="B87" s="10">
        <v>0</v>
      </c>
      <c r="C87" s="10">
        <v>1</v>
      </c>
      <c r="D87" s="9">
        <v>2</v>
      </c>
      <c r="E87" s="9" t="s">
        <v>31</v>
      </c>
    </row>
    <row r="88" spans="1:5" x14ac:dyDescent="0.2">
      <c r="A88" s="3"/>
      <c r="B88" s="16">
        <v>3</v>
      </c>
      <c r="C88" s="16">
        <v>10</v>
      </c>
      <c r="D88" s="16">
        <v>0</v>
      </c>
      <c r="E88" s="16">
        <v>0</v>
      </c>
    </row>
    <row r="89" spans="1:5" x14ac:dyDescent="0.2">
      <c r="A89" s="20" t="s">
        <v>98</v>
      </c>
      <c r="B89" s="10">
        <v>0</v>
      </c>
      <c r="C89" s="10">
        <v>1</v>
      </c>
      <c r="D89" s="9">
        <v>2</v>
      </c>
      <c r="E89" s="9" t="s">
        <v>31</v>
      </c>
    </row>
    <row r="90" spans="1:5" x14ac:dyDescent="0.2">
      <c r="A90" s="3"/>
      <c r="B90" s="16">
        <v>9</v>
      </c>
      <c r="C90" s="16">
        <v>2</v>
      </c>
      <c r="D90" s="16">
        <v>0</v>
      </c>
      <c r="E90" s="16">
        <v>0</v>
      </c>
    </row>
    <row r="91" spans="1:5" x14ac:dyDescent="0.2">
      <c r="A91" s="20" t="s">
        <v>99</v>
      </c>
      <c r="B91" s="10">
        <v>0</v>
      </c>
      <c r="C91" s="10">
        <v>1</v>
      </c>
      <c r="D91" s="9">
        <v>2</v>
      </c>
      <c r="E91" s="9" t="s">
        <v>31</v>
      </c>
    </row>
    <row r="92" spans="1:5" x14ac:dyDescent="0.2">
      <c r="A92" s="3"/>
      <c r="B92" s="16">
        <v>0</v>
      </c>
      <c r="C92" s="16">
        <v>15</v>
      </c>
      <c r="D92" s="16">
        <v>0</v>
      </c>
      <c r="E92" s="16">
        <v>0</v>
      </c>
    </row>
  </sheetData>
  <mergeCells count="2">
    <mergeCell ref="A1:H1"/>
    <mergeCell ref="A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</vt:lpstr>
    </vt:vector>
  </TitlesOfParts>
  <Company>University of Florida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Law</dc:creator>
  <cp:lastModifiedBy>Johnson, Michael T</cp:lastModifiedBy>
  <cp:lastPrinted>2016-11-14T04:32:38Z</cp:lastPrinted>
  <dcterms:created xsi:type="dcterms:W3CDTF">2005-11-01T12:48:40Z</dcterms:created>
  <dcterms:modified xsi:type="dcterms:W3CDTF">2021-11-05T11:24:55Z</dcterms:modified>
</cp:coreProperties>
</file>